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0" yWindow="0" windowWidth="14920" windowHeight="17560" tabRatio="500"/>
  </bookViews>
  <sheets>
    <sheet name="Blad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1" l="1"/>
  <c r="C23" i="1"/>
  <c r="B12" i="1"/>
  <c r="B13" i="1"/>
  <c r="C16" i="1"/>
  <c r="D16" i="1"/>
  <c r="C17" i="1"/>
  <c r="D17" i="1"/>
  <c r="C18" i="1"/>
  <c r="D18" i="1"/>
  <c r="C19" i="1"/>
  <c r="D19" i="1"/>
  <c r="D20" i="1"/>
  <c r="F16" i="1"/>
  <c r="E12" i="1"/>
  <c r="F17" i="1"/>
  <c r="F20" i="1"/>
  <c r="E24" i="1"/>
  <c r="B27" i="1"/>
  <c r="B26" i="1"/>
  <c r="D24" i="1"/>
  <c r="B24" i="1"/>
  <c r="E23" i="1"/>
  <c r="D23" i="1"/>
  <c r="B23" i="1"/>
  <c r="E16" i="1"/>
  <c r="E17" i="1"/>
  <c r="E18" i="1"/>
  <c r="E19" i="1"/>
  <c r="E20" i="1"/>
</calcChain>
</file>

<file path=xl/sharedStrings.xml><?xml version="1.0" encoding="utf-8"?>
<sst xmlns="http://schemas.openxmlformats.org/spreadsheetml/2006/main" count="34" uniqueCount="34">
  <si>
    <t>Källa:</t>
  </si>
  <si>
    <t>http://www.worldwide-tax.com/malta/malta_tax.asp</t>
  </si>
  <si>
    <t>Anvisning: Fyll i de gulmarkerade rutorna</t>
  </si>
  <si>
    <t>Max NI/vecka [euro]:</t>
  </si>
  <si>
    <t>Malta</t>
  </si>
  <si>
    <t>Måndagar per år:</t>
  </si>
  <si>
    <t>Nettovinst/månad [kr]</t>
  </si>
  <si>
    <t>Växelkurs</t>
  </si>
  <si>
    <t>Per år [kr]:</t>
  </si>
  <si>
    <t>Max NI [euro]:</t>
  </si>
  <si>
    <t>Per år [euro]</t>
  </si>
  <si>
    <t>Intervall</t>
  </si>
  <si>
    <t>Skattesats</t>
  </si>
  <si>
    <t>Mängd</t>
  </si>
  <si>
    <t>Skatt:</t>
  </si>
  <si>
    <t>Per månad:</t>
  </si>
  <si>
    <t>National Insurance:</t>
  </si>
  <si>
    <t>0 till 8500</t>
  </si>
  <si>
    <t>8501 till 14500</t>
  </si>
  <si>
    <t>15401 till 19500</t>
  </si>
  <si>
    <t>Över 19500</t>
  </si>
  <si>
    <t>Totalt:</t>
  </si>
  <si>
    <t>Pengar i fickan:</t>
  </si>
  <si>
    <t>Total skattebörda:</t>
  </si>
  <si>
    <t>Personlig skatt:</t>
  </si>
  <si>
    <t>Total skatt inkl. arbetsgivaravgift:</t>
  </si>
  <si>
    <t>Per år [Euro]:</t>
  </si>
  <si>
    <t>Per månad [Euro]</t>
  </si>
  <si>
    <t>Per månad [kr]</t>
  </si>
  <si>
    <t>Per år [kr]</t>
  </si>
  <si>
    <t>Skatteberäkning Malta, om all vinst tas ut som lön</t>
  </si>
  <si>
    <t>Kan även användas för att beräkna kostnaden för en anställd. "Nettovinst/månad" är då kostnaden för den anställde.</t>
  </si>
  <si>
    <t xml:space="preserve">Skapad av www.torefriskopp.se, sprid hur mycket ni vill. </t>
  </si>
  <si>
    <t>Version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</si>
</sst>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kr&quot;"/>
    <numFmt numFmtId="165" formatCode="#,##0\ [$€-1]"/>
    <numFmt numFmtId="166" formatCode="#,##0\ _k_r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scheme val="minor"/>
    </font>
    <font>
      <i/>
      <sz val="11"/>
      <color theme="0" tint="-0.249977111117893"/>
      <name val="Calibri"/>
      <family val="2"/>
      <scheme val="minor"/>
    </font>
    <font>
      <sz val="11"/>
      <name val="Calibri"/>
      <scheme val="minor"/>
    </font>
    <font>
      <b/>
      <sz val="11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scheme val="minor"/>
    </font>
    <font>
      <b/>
      <sz val="16"/>
      <color theme="1"/>
      <name val="Calibri"/>
      <scheme val="minor"/>
    </font>
    <font>
      <sz val="12"/>
      <color theme="1" tint="0.34998626667073579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1" applyAlignment="1" applyProtection="1"/>
    <xf numFmtId="0" fontId="3" fillId="0" borderId="0" xfId="0" applyFont="1"/>
    <xf numFmtId="0" fontId="4" fillId="0" borderId="0" xfId="0" applyFont="1"/>
    <xf numFmtId="164" fontId="5" fillId="2" borderId="1" xfId="0" applyNumberFormat="1" applyFont="1" applyFill="1" applyBorder="1"/>
    <xf numFmtId="0" fontId="0" fillId="2" borderId="1" xfId="0" applyFill="1" applyBorder="1"/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0" fontId="0" fillId="0" borderId="2" xfId="0" applyBorder="1"/>
    <xf numFmtId="10" fontId="0" fillId="0" borderId="3" xfId="0" applyNumberFormat="1" applyBorder="1"/>
    <xf numFmtId="166" fontId="0" fillId="0" borderId="3" xfId="0" applyNumberFormat="1" applyBorder="1"/>
    <xf numFmtId="166" fontId="0" fillId="0" borderId="4" xfId="0" applyNumberFormat="1" applyBorder="1"/>
    <xf numFmtId="0" fontId="0" fillId="0" borderId="5" xfId="0" applyBorder="1"/>
    <xf numFmtId="10" fontId="0" fillId="0" borderId="1" xfId="0" applyNumberFormat="1" applyBorder="1"/>
    <xf numFmtId="166" fontId="0" fillId="0" borderId="1" xfId="0" applyNumberFormat="1" applyBorder="1"/>
    <xf numFmtId="166" fontId="0" fillId="0" borderId="6" xfId="0" applyNumberFormat="1" applyBorder="1"/>
    <xf numFmtId="0" fontId="0" fillId="0" borderId="7" xfId="0" applyBorder="1"/>
    <xf numFmtId="10" fontId="0" fillId="0" borderId="8" xfId="0" applyNumberFormat="1" applyBorder="1"/>
    <xf numFmtId="166" fontId="0" fillId="0" borderId="8" xfId="0" applyNumberFormat="1" applyBorder="1"/>
    <xf numFmtId="166" fontId="0" fillId="0" borderId="9" xfId="0" applyNumberFormat="1" applyBorder="1"/>
    <xf numFmtId="0" fontId="0" fillId="0" borderId="10" xfId="0" applyFill="1" applyBorder="1"/>
    <xf numFmtId="166" fontId="0" fillId="0" borderId="0" xfId="0" applyNumberFormat="1"/>
    <xf numFmtId="0" fontId="6" fillId="0" borderId="0" xfId="0" applyFont="1" applyBorder="1"/>
    <xf numFmtId="0" fontId="0" fillId="0" borderId="0" xfId="0" applyFill="1" applyBorder="1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164" fontId="1" fillId="3" borderId="1" xfId="0" applyNumberFormat="1" applyFont="1" applyFill="1" applyBorder="1"/>
    <xf numFmtId="0" fontId="8" fillId="0" borderId="11" xfId="0" applyFont="1" applyBorder="1"/>
    <xf numFmtId="10" fontId="8" fillId="0" borderId="12" xfId="0" applyNumberFormat="1" applyFont="1" applyBorder="1"/>
    <xf numFmtId="10" fontId="8" fillId="0" borderId="13" xfId="0" applyNumberFormat="1" applyFont="1" applyBorder="1"/>
    <xf numFmtId="0" fontId="9" fillId="0" borderId="0" xfId="0" applyFont="1"/>
    <xf numFmtId="0" fontId="0" fillId="0" borderId="0" xfId="0" applyFont="1"/>
    <xf numFmtId="0" fontId="10" fillId="0" borderId="0" xfId="0" applyFont="1"/>
  </cellXfs>
  <cellStyles count="9">
    <cellStyle name="Följd hyperlänk" xfId="2" builtinId="9" hidden="1"/>
    <cellStyle name="Följd hyperlänk" xfId="3" builtinId="9" hidden="1"/>
    <cellStyle name="Följd hyperlänk" xfId="4" builtinId="9" hidden="1"/>
    <cellStyle name="Följd hyperlänk" xfId="5" builtinId="9" hidden="1"/>
    <cellStyle name="Följd hyperlänk" xfId="6" builtinId="9" hidden="1"/>
    <cellStyle name="Följd hyperlänk" xfId="7" builtinId="9" hidden="1"/>
    <cellStyle name="Följd hyperlänk" xfId="8" builtinId="9" hidden="1"/>
    <cellStyle name="Hyperlä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orldwide-tax.com/malta/malta_tax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A5" sqref="A5"/>
    </sheetView>
  </sheetViews>
  <sheetFormatPr baseColWidth="10" defaultRowHeight="15" x14ac:dyDescent="0"/>
  <cols>
    <col min="1" max="1" width="34.6640625" bestFit="1" customWidth="1"/>
    <col min="2" max="2" width="14.1640625" customWidth="1"/>
    <col min="3" max="3" width="15.5" bestFit="1" customWidth="1"/>
    <col min="4" max="4" width="18.33203125" bestFit="1" customWidth="1"/>
    <col min="5" max="5" width="12" bestFit="1" customWidth="1"/>
  </cols>
  <sheetData>
    <row r="1" spans="1:7" ht="20">
      <c r="A1" s="33" t="s">
        <v>30</v>
      </c>
    </row>
    <row r="2" spans="1:7">
      <c r="A2" s="34" t="s">
        <v>31</v>
      </c>
    </row>
    <row r="3" spans="1:7">
      <c r="A3" s="35" t="s">
        <v>32</v>
      </c>
    </row>
    <row r="4" spans="1:7">
      <c r="A4" s="35" t="s">
        <v>33</v>
      </c>
    </row>
    <row r="5" spans="1:7">
      <c r="A5" s="35"/>
    </row>
    <row r="6" spans="1:7">
      <c r="A6" t="s">
        <v>0</v>
      </c>
      <c r="B6" s="1" t="s">
        <v>1</v>
      </c>
    </row>
    <row r="7" spans="1:7">
      <c r="B7" s="1"/>
    </row>
    <row r="8" spans="1:7">
      <c r="A8" t="s">
        <v>2</v>
      </c>
      <c r="B8" s="1"/>
    </row>
    <row r="9" spans="1:7">
      <c r="B9" s="1"/>
      <c r="D9" t="s">
        <v>3</v>
      </c>
      <c r="E9">
        <v>37.85</v>
      </c>
    </row>
    <row r="10" spans="1:7" ht="18">
      <c r="A10" s="2" t="s">
        <v>4</v>
      </c>
      <c r="D10" t="s">
        <v>5</v>
      </c>
      <c r="E10">
        <v>52</v>
      </c>
      <c r="G10" s="3"/>
    </row>
    <row r="11" spans="1:7">
      <c r="A11" t="s">
        <v>6</v>
      </c>
      <c r="B11" s="4">
        <v>35000</v>
      </c>
      <c r="D11" t="s">
        <v>7</v>
      </c>
      <c r="E11" s="5">
        <v>8.8000000000000007</v>
      </c>
      <c r="G11" s="3"/>
    </row>
    <row r="12" spans="1:7">
      <c r="A12" t="s">
        <v>8</v>
      </c>
      <c r="B12" s="6">
        <f>B11*12</f>
        <v>420000</v>
      </c>
      <c r="D12" t="s">
        <v>9</v>
      </c>
      <c r="E12">
        <f>E10*E9</f>
        <v>1968.2</v>
      </c>
      <c r="G12" s="3"/>
    </row>
    <row r="13" spans="1:7">
      <c r="A13" t="s">
        <v>10</v>
      </c>
      <c r="B13" s="7">
        <f>B12/E11</f>
        <v>47727.272727272721</v>
      </c>
      <c r="G13" s="3"/>
    </row>
    <row r="14" spans="1:7">
      <c r="G14" s="3"/>
    </row>
    <row r="15" spans="1:7" ht="16" thickBot="1">
      <c r="A15" s="8" t="s">
        <v>11</v>
      </c>
      <c r="B15" t="s">
        <v>12</v>
      </c>
      <c r="C15" t="s">
        <v>13</v>
      </c>
      <c r="D15" t="s">
        <v>14</v>
      </c>
      <c r="E15" t="s">
        <v>15</v>
      </c>
      <c r="F15" t="s">
        <v>16</v>
      </c>
    </row>
    <row r="16" spans="1:7">
      <c r="A16" s="9" t="s">
        <v>17</v>
      </c>
      <c r="B16" s="10">
        <v>0</v>
      </c>
      <c r="C16" s="11">
        <f>MIN(B13,8500)</f>
        <v>8500</v>
      </c>
      <c r="D16" s="11">
        <f>C16*0</f>
        <v>0</v>
      </c>
      <c r="E16" s="11">
        <f>D16/12</f>
        <v>0</v>
      </c>
      <c r="F16" s="12">
        <f>C16*0.2</f>
        <v>1700</v>
      </c>
    </row>
    <row r="17" spans="1:7">
      <c r="A17" s="13" t="s">
        <v>18</v>
      </c>
      <c r="B17" s="14">
        <v>0.15</v>
      </c>
      <c r="C17" s="15">
        <f>MIN(MAX(0,B13-C16),14500-8501)</f>
        <v>5999</v>
      </c>
      <c r="D17" s="15">
        <f>C17*B17</f>
        <v>899.85</v>
      </c>
      <c r="E17" s="15">
        <f>D17/12</f>
        <v>74.987499999999997</v>
      </c>
      <c r="F17" s="16">
        <f>MIN(C17*0.2,E12-F16)</f>
        <v>268.20000000000005</v>
      </c>
    </row>
    <row r="18" spans="1:7">
      <c r="A18" s="13" t="s">
        <v>19</v>
      </c>
      <c r="B18" s="14">
        <v>0.25</v>
      </c>
      <c r="C18" s="15">
        <f>MIN(MAX(0,B13-C16-C17),19500-14501)</f>
        <v>4999</v>
      </c>
      <c r="D18" s="15">
        <f t="shared" ref="D18:D19" si="0">C18*B18</f>
        <v>1249.75</v>
      </c>
      <c r="E18" s="15">
        <f>D18/12</f>
        <v>104.14583333333333</v>
      </c>
      <c r="F18" s="16">
        <v>0</v>
      </c>
    </row>
    <row r="19" spans="1:7" ht="16" thickBot="1">
      <c r="A19" s="17" t="s">
        <v>20</v>
      </c>
      <c r="B19" s="18">
        <v>0.35</v>
      </c>
      <c r="C19" s="19">
        <f>MAX(0,B13-C16-C17-C18)</f>
        <v>28229.272727272721</v>
      </c>
      <c r="D19" s="19">
        <f t="shared" si="0"/>
        <v>9880.2454545454511</v>
      </c>
      <c r="E19" s="19">
        <f>D19/12</f>
        <v>823.35378787878756</v>
      </c>
      <c r="F19" s="20">
        <v>0</v>
      </c>
    </row>
    <row r="20" spans="1:7">
      <c r="A20" s="21" t="s">
        <v>21</v>
      </c>
      <c r="C20" s="22"/>
      <c r="D20" s="22">
        <f>SUM(D16:D19)</f>
        <v>12029.845454545452</v>
      </c>
      <c r="E20" s="22">
        <f>SUM(E16:E19)</f>
        <v>1002.4871212121209</v>
      </c>
      <c r="F20" s="22">
        <f>SUM(F16:F19)</f>
        <v>1968.2</v>
      </c>
    </row>
    <row r="21" spans="1:7">
      <c r="A21" s="24"/>
      <c r="C21" s="22"/>
      <c r="D21" s="22"/>
      <c r="E21" s="22"/>
      <c r="F21" s="22"/>
    </row>
    <row r="22" spans="1:7">
      <c r="A22" s="25"/>
      <c r="B22" s="25" t="s">
        <v>28</v>
      </c>
      <c r="C22" s="25" t="s">
        <v>29</v>
      </c>
      <c r="D22" s="25" t="s">
        <v>27</v>
      </c>
      <c r="E22" s="25" t="s">
        <v>26</v>
      </c>
    </row>
    <row r="23" spans="1:7">
      <c r="A23" s="26" t="s">
        <v>22</v>
      </c>
      <c r="B23" s="29">
        <f>D23*E11</f>
        <v>24734.766666666663</v>
      </c>
      <c r="C23" s="27">
        <f>B23*12</f>
        <v>296817.19999999995</v>
      </c>
      <c r="D23" s="28">
        <f>E23/12</f>
        <v>2810.7689393939386</v>
      </c>
      <c r="E23" s="28">
        <f>B13-E24</f>
        <v>33729.227272727265</v>
      </c>
    </row>
    <row r="24" spans="1:7">
      <c r="A24" s="26" t="s">
        <v>23</v>
      </c>
      <c r="B24" s="29">
        <f>D24*E11</f>
        <v>10265.233333333334</v>
      </c>
      <c r="C24" s="27">
        <f>B24*12</f>
        <v>123182.8</v>
      </c>
      <c r="D24" s="28">
        <f>E24/12</f>
        <v>1166.5037878787878</v>
      </c>
      <c r="E24" s="28">
        <f>D20+F20</f>
        <v>13998.045454545452</v>
      </c>
    </row>
    <row r="25" spans="1:7">
      <c r="F25" s="8"/>
      <c r="G25" s="8"/>
    </row>
    <row r="26" spans="1:7">
      <c r="A26" s="30" t="s">
        <v>24</v>
      </c>
      <c r="B26" s="31">
        <f>D20/B13</f>
        <v>0.25205390476190476</v>
      </c>
      <c r="F26" s="8"/>
      <c r="G26" s="23"/>
    </row>
    <row r="27" spans="1:7">
      <c r="A27" s="30" t="s">
        <v>25</v>
      </c>
      <c r="B27" s="32">
        <f>E24/B13</f>
        <v>0.29329238095238097</v>
      </c>
      <c r="F27" s="8"/>
      <c r="G27" s="8"/>
    </row>
    <row r="28" spans="1:7">
      <c r="F28" s="8"/>
      <c r="G28" s="8"/>
    </row>
    <row r="32" spans="1:7">
      <c r="B32" s="6"/>
    </row>
    <row r="33" spans="2:2">
      <c r="B33" s="6"/>
    </row>
    <row r="35" spans="2:2">
      <c r="B35" s="7"/>
    </row>
    <row r="36" spans="2:2">
      <c r="B36" s="22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2" spans="2:2">
      <c r="B42" s="7"/>
    </row>
    <row r="43" spans="2:2">
      <c r="B43" s="7"/>
    </row>
    <row r="44" spans="2:2">
      <c r="B44" s="7"/>
    </row>
  </sheetData>
  <hyperlinks>
    <hyperlink ref="B6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Sigyn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 Friskopp</dc:creator>
  <cp:lastModifiedBy>Tore Friskopp</cp:lastModifiedBy>
  <dcterms:created xsi:type="dcterms:W3CDTF">2012-11-05T11:41:30Z</dcterms:created>
  <dcterms:modified xsi:type="dcterms:W3CDTF">2012-11-05T18:27:31Z</dcterms:modified>
</cp:coreProperties>
</file>